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ietta.zanutto\Desktop\"/>
    </mc:Choice>
  </mc:AlternateContent>
  <xr:revisionPtr revIDLastSave="0" documentId="13_ncr:1_{CBDE59FD-5A26-4C1F-8319-1799EE44B150}" xr6:coauthVersionLast="47" xr6:coauthVersionMax="47" xr10:uidLastSave="{00000000-0000-0000-0000-000000000000}"/>
  <bookViews>
    <workbookView xWindow="-120" yWindow="-120" windowWidth="29040" windowHeight="15750" xr2:uid="{115A3242-8A5E-4048-B38C-B516040EDF23}"/>
  </bookViews>
  <sheets>
    <sheet name="Stato approvato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D53" i="1"/>
  <c r="D41" i="1"/>
  <c r="D42" i="1"/>
  <c r="D43" i="1"/>
  <c r="D44" i="1"/>
  <c r="D28" i="1"/>
  <c r="D35" i="1"/>
  <c r="D20" i="1"/>
  <c r="D21" i="1"/>
  <c r="D22" i="1"/>
  <c r="D34" i="1"/>
  <c r="D29" i="1"/>
  <c r="D54" i="1"/>
  <c r="D5" i="1"/>
  <c r="E73" i="1" s="1"/>
  <c r="D10" i="1"/>
  <c r="D11" i="1"/>
  <c r="D12" i="1"/>
  <c r="D13" i="1"/>
  <c r="D14" i="1"/>
  <c r="D15" i="1"/>
  <c r="D16" i="1"/>
  <c r="D17" i="1"/>
  <c r="D18" i="1"/>
  <c r="D19" i="1"/>
  <c r="D32" i="1"/>
  <c r="D33" i="1"/>
  <c r="D30" i="1"/>
  <c r="D52" i="1"/>
  <c r="D55" i="1" l="1"/>
  <c r="D56" i="1" s="1"/>
  <c r="D71" i="1" s="1"/>
  <c r="D61" i="1"/>
  <c r="D62" i="1"/>
  <c r="D60" i="1"/>
  <c r="D31" i="1"/>
  <c r="D27" i="1"/>
  <c r="D36" i="1" s="1"/>
  <c r="D37" i="1" s="1"/>
  <c r="D9" i="1"/>
  <c r="D45" i="1" l="1"/>
  <c r="D46" i="1"/>
  <c r="D68" i="1"/>
  <c r="D63" i="1"/>
  <c r="D74" i="1"/>
  <c r="D47" i="1" l="1"/>
  <c r="D48" i="1" s="1"/>
  <c r="D70" i="1" s="1"/>
  <c r="D69" i="1"/>
  <c r="D72" i="1" l="1"/>
  <c r="D64" i="1" s="1"/>
  <c r="D65" i="1" s="1"/>
</calcChain>
</file>

<file path=xl/sharedStrings.xml><?xml version="1.0" encoding="utf-8"?>
<sst xmlns="http://schemas.openxmlformats.org/spreadsheetml/2006/main" count="92" uniqueCount="71">
  <si>
    <t>Descrizione Vano</t>
  </si>
  <si>
    <t>Sommano mq</t>
  </si>
  <si>
    <t xml:space="preserve">Superficie REALE      (mq)                    </t>
  </si>
  <si>
    <t xml:space="preserve">Superficie REALE      (mq)                        </t>
  </si>
  <si>
    <t xml:space="preserve">Superficie Complessiva Massima </t>
  </si>
  <si>
    <t>Elenco vani SUPERFICIE UTILE</t>
  </si>
  <si>
    <t>Elenco vani SUPERFICIE ACCESSORIA  non scomputabile</t>
  </si>
  <si>
    <t xml:space="preserve">Superficie di calcolo  (mq)                                 </t>
  </si>
  <si>
    <t>Superficie accessoria ragguagliata al 60%</t>
  </si>
  <si>
    <t>Elenco vani SUPERFICIE ACCESSORIA scomputabile al 25% della Superficie Utile (art. 22 NTO)</t>
  </si>
  <si>
    <t>Terrazza</t>
  </si>
  <si>
    <t>Descrizione vano</t>
  </si>
  <si>
    <t>Bersò</t>
  </si>
  <si>
    <t>Pompeiane</t>
  </si>
  <si>
    <t>Gazebo</t>
  </si>
  <si>
    <t>Superficie massima scomputabile (25% Superficie Utile)</t>
  </si>
  <si>
    <t>Garage h superiore 2,20 m</t>
  </si>
  <si>
    <t>Riepilogo e VERIFICA di PROGETTO</t>
  </si>
  <si>
    <r>
      <t xml:space="preserve">C.T. </t>
    </r>
    <r>
      <rPr>
        <sz val="6"/>
        <color theme="1"/>
        <rFont val="Calibri"/>
        <family val="2"/>
        <scheme val="minor"/>
      </rPr>
      <t>(-3,00 mq REC)</t>
    </r>
  </si>
  <si>
    <t xml:space="preserve">Recupero Superficie accessoria NON scomputabile in quanto oltre il 25% </t>
  </si>
  <si>
    <t xml:space="preserve">Recupero Superficie accessoria Garage non scomputabili in quanto oltre 18 mq </t>
  </si>
  <si>
    <t xml:space="preserve">Superficie accessoria ragguagliata </t>
  </si>
  <si>
    <t xml:space="preserve">Superficie Utile  </t>
  </si>
  <si>
    <t>Da progetto (mq)</t>
  </si>
  <si>
    <t xml:space="preserve">Superficie complessiva massima realizzabile nel lotto </t>
  </si>
  <si>
    <t xml:space="preserve">Verificata/Non Verificata </t>
  </si>
  <si>
    <t xml:space="preserve">Superficie di calcolo   (mq)                           </t>
  </si>
  <si>
    <t>Superficie del lotto  (mq)</t>
  </si>
  <si>
    <t>A1 - centro storico</t>
  </si>
  <si>
    <t>A2- Ville e giardini di valore storico testimoniale</t>
  </si>
  <si>
    <t>A3 - Centri residenziali</t>
  </si>
  <si>
    <t>B1</t>
  </si>
  <si>
    <t>B2</t>
  </si>
  <si>
    <t>C1</t>
  </si>
  <si>
    <t>C2</t>
  </si>
  <si>
    <t>D1.1</t>
  </si>
  <si>
    <t>D1.2</t>
  </si>
  <si>
    <t>D1.3</t>
  </si>
  <si>
    <t>D2</t>
  </si>
  <si>
    <t>Agricola</t>
  </si>
  <si>
    <t>Indice di Zona  (mq/mq)</t>
  </si>
  <si>
    <t>Superficie da recuperare nel Riepilogo finale (&gt; 25% SU) ragguagliata</t>
  </si>
  <si>
    <t>Superficie da recuperare nel Riepilogo finale (&gt; 18,00 mq) ragguagliata</t>
  </si>
  <si>
    <t>Verificata/Non verificata</t>
  </si>
  <si>
    <t xml:space="preserve">Superficie da recuperare nel Riepilogo finale (&gt; 25% SU) </t>
  </si>
  <si>
    <t>Superficie da recuperare nel Riepilogo finale (&gt; 18,00 mq)</t>
  </si>
  <si>
    <t>Superficie massima scomputabile (20% della Superficie complessiva)</t>
  </si>
  <si>
    <t>Zona</t>
  </si>
  <si>
    <t>Elenco GARAGE scomputabile ai sensi art. 22 NTO aventi altezza inferiore a m 2,20</t>
  </si>
  <si>
    <t>Elenco STRUTTURE DI ARREDO non computate ai sensi art. 91 REC</t>
  </si>
  <si>
    <t>Ripostiglio interrato</t>
  </si>
  <si>
    <t>Portico</t>
  </si>
  <si>
    <t>disimpegno</t>
  </si>
  <si>
    <t>Guardaroba</t>
  </si>
  <si>
    <t>Camera</t>
  </si>
  <si>
    <t>Bagno</t>
  </si>
  <si>
    <t xml:space="preserve">Vano scale </t>
  </si>
  <si>
    <t>Caminetto</t>
  </si>
  <si>
    <t>Cucina</t>
  </si>
  <si>
    <t>Soggiorno</t>
  </si>
  <si>
    <t>Pranzo</t>
  </si>
  <si>
    <t>Ingresso</t>
  </si>
  <si>
    <t>Disimpegno</t>
  </si>
  <si>
    <t>anti + wc</t>
  </si>
  <si>
    <t>Vano scale</t>
  </si>
  <si>
    <t>Loggia</t>
  </si>
  <si>
    <t>Garage h &lt; m 2,20 (1^ unità)</t>
  </si>
  <si>
    <t>2^ Garage</t>
  </si>
  <si>
    <t>SUPERFICIE COMPLESSIVA FINALE</t>
  </si>
  <si>
    <t xml:space="preserve">Ditta: </t>
  </si>
  <si>
    <t xml:space="preserve">CALCOLO SUPERFICIE COMPLESSIVA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</si>
</sst>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rgb="FF0066FF"/>
      <name val="Times New Roman"/>
      <family val="1"/>
    </font>
    <font>
      <sz val="11"/>
      <color theme="1"/>
      <name val="Times New Roman"/>
      <family val="1"/>
    </font>
    <font>
      <b/>
      <sz val="10"/>
      <color rgb="FFFFFF00"/>
      <name val="Times New Roman"/>
      <family val="1"/>
    </font>
    <font>
      <b/>
      <sz val="8"/>
      <color rgb="FF00B0F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0066FF"/>
      <name val="Calibri"/>
      <family val="2"/>
      <scheme val="minor"/>
    </font>
    <font>
      <b/>
      <i/>
      <sz val="7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8"/>
      <name val="Calibri"/>
      <family val="2"/>
      <scheme val="minor"/>
    </font>
    <font>
      <i/>
      <sz val="7"/>
      <name val="Calibri"/>
      <family val="2"/>
      <scheme val="minor"/>
    </font>
    <font>
      <sz val="7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4" tint="-0.249977111117893"/>
      <name val="Times New Roman"/>
      <family val="1"/>
    </font>
    <font>
      <sz val="6"/>
      <color theme="1"/>
      <name val="Calibri"/>
      <family val="2"/>
      <scheme val="minor"/>
    </font>
    <font>
      <b/>
      <sz val="11"/>
      <color theme="5" tint="-0.249977111117893"/>
      <name val="Times New Roman"/>
      <family val="1"/>
    </font>
    <font>
      <b/>
      <sz val="11"/>
      <color rgb="FF0066FF"/>
      <name val="Times New Roman"/>
      <family val="1"/>
    </font>
    <font>
      <b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rgb="FF00B0F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5">
    <xf numFmtId="0" fontId="0" fillId="0" borderId="0" xfId="0"/>
    <xf numFmtId="2" fontId="6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2" fillId="0" borderId="0" xfId="0" applyFont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2" fontId="0" fillId="0" borderId="0" xfId="0" applyNumberFormat="1"/>
    <xf numFmtId="2" fontId="16" fillId="6" borderId="1" xfId="0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10" fillId="0" borderId="12" xfId="0" applyFont="1" applyBorder="1" applyAlignment="1">
      <alignment horizontal="center"/>
    </xf>
    <xf numFmtId="2" fontId="24" fillId="0" borderId="5" xfId="0" applyNumberFormat="1" applyFont="1" applyBorder="1" applyAlignment="1">
      <alignment horizontal="center"/>
    </xf>
    <xf numFmtId="2" fontId="24" fillId="0" borderId="12" xfId="0" applyNumberFormat="1" applyFont="1" applyBorder="1" applyAlignment="1">
      <alignment horizontal="center"/>
    </xf>
    <xf numFmtId="0" fontId="10" fillId="0" borderId="0" xfId="0" applyFont="1"/>
    <xf numFmtId="0" fontId="15" fillId="5" borderId="14" xfId="0" applyFont="1" applyFill="1" applyBorder="1" applyAlignment="1">
      <alignment horizontal="center" vertical="center" wrapText="1"/>
    </xf>
    <xf numFmtId="2" fontId="10" fillId="5" borderId="1" xfId="0" applyNumberFormat="1" applyFont="1" applyFill="1" applyBorder="1" applyAlignment="1">
      <alignment horizont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vertical="center"/>
    </xf>
    <xf numFmtId="0" fontId="15" fillId="3" borderId="2" xfId="0" applyFont="1" applyFill="1" applyBorder="1" applyAlignment="1">
      <alignment horizontal="center" vertical="center" wrapText="1"/>
    </xf>
    <xf numFmtId="2" fontId="10" fillId="3" borderId="2" xfId="0" applyNumberFormat="1" applyFont="1" applyFill="1" applyBorder="1" applyAlignment="1">
      <alignment horizontal="center"/>
    </xf>
    <xf numFmtId="2" fontId="10" fillId="3" borderId="1" xfId="0" applyNumberFormat="1" applyFont="1" applyFill="1" applyBorder="1" applyAlignment="1">
      <alignment horizontal="center"/>
    </xf>
    <xf numFmtId="2" fontId="10" fillId="3" borderId="3" xfId="0" applyNumberFormat="1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 wrapText="1"/>
    </xf>
    <xf numFmtId="2" fontId="16" fillId="7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/>
    <xf numFmtId="2" fontId="3" fillId="0" borderId="0" xfId="0" applyNumberFormat="1" applyFont="1"/>
    <xf numFmtId="0" fontId="19" fillId="11" borderId="31" xfId="0" applyFont="1" applyFill="1" applyBorder="1" applyAlignment="1">
      <alignment horizontal="center" wrapText="1"/>
    </xf>
    <xf numFmtId="0" fontId="16" fillId="7" borderId="34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 vertical="center" wrapText="1"/>
    </xf>
    <xf numFmtId="0" fontId="15" fillId="12" borderId="20" xfId="0" applyFont="1" applyFill="1" applyBorder="1" applyAlignment="1">
      <alignment horizontal="center" vertical="center" wrapText="1"/>
    </xf>
    <xf numFmtId="2" fontId="16" fillId="12" borderId="1" xfId="0" applyNumberFormat="1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30" fillId="0" borderId="0" xfId="0" applyFont="1"/>
    <xf numFmtId="2" fontId="24" fillId="0" borderId="37" xfId="0" applyNumberFormat="1" applyFont="1" applyBorder="1" applyAlignment="1">
      <alignment horizontal="center"/>
    </xf>
    <xf numFmtId="2" fontId="17" fillId="8" borderId="2" xfId="0" applyNumberFormat="1" applyFont="1" applyFill="1" applyBorder="1" applyAlignment="1">
      <alignment horizontal="center" vertical="center"/>
    </xf>
    <xf numFmtId="2" fontId="17" fillId="10" borderId="1" xfId="0" applyNumberFormat="1" applyFont="1" applyFill="1" applyBorder="1" applyAlignment="1">
      <alignment horizontal="center" vertical="center"/>
    </xf>
    <xf numFmtId="2" fontId="17" fillId="6" borderId="1" xfId="0" applyNumberFormat="1" applyFont="1" applyFill="1" applyBorder="1" applyAlignment="1">
      <alignment horizontal="center"/>
    </xf>
    <xf numFmtId="2" fontId="17" fillId="7" borderId="3" xfId="0" applyNumberFormat="1" applyFont="1" applyFill="1" applyBorder="1" applyAlignment="1">
      <alignment horizontal="center"/>
    </xf>
    <xf numFmtId="2" fontId="32" fillId="9" borderId="8" xfId="0" applyNumberFormat="1" applyFont="1" applyFill="1" applyBorder="1" applyAlignment="1">
      <alignment horizontal="center"/>
    </xf>
    <xf numFmtId="2" fontId="10" fillId="0" borderId="0" xfId="0" applyNumberFormat="1" applyFont="1"/>
    <xf numFmtId="2" fontId="31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25" fillId="0" borderId="0" xfId="1" applyFont="1" applyFill="1" applyBorder="1" applyAlignment="1">
      <alignment horizontal="center" vertical="center"/>
    </xf>
    <xf numFmtId="2" fontId="10" fillId="13" borderId="8" xfId="0" applyNumberFormat="1" applyFont="1" applyFill="1" applyBorder="1"/>
    <xf numFmtId="0" fontId="24" fillId="0" borderId="6" xfId="0" applyFont="1" applyBorder="1" applyAlignment="1">
      <alignment horizontal="left"/>
    </xf>
    <xf numFmtId="0" fontId="24" fillId="0" borderId="7" xfId="0" applyFont="1" applyBorder="1" applyAlignment="1">
      <alignment horizontal="left"/>
    </xf>
    <xf numFmtId="0" fontId="10" fillId="3" borderId="22" xfId="0" applyFont="1" applyFill="1" applyBorder="1" applyAlignment="1">
      <alignment horizontal="left"/>
    </xf>
    <xf numFmtId="0" fontId="10" fillId="3" borderId="19" xfId="0" applyFont="1" applyFill="1" applyBorder="1" applyAlignment="1">
      <alignment horizontal="left"/>
    </xf>
    <xf numFmtId="2" fontId="10" fillId="3" borderId="10" xfId="0" applyNumberFormat="1" applyFont="1" applyFill="1" applyBorder="1" applyAlignment="1">
      <alignment horizontal="center"/>
    </xf>
    <xf numFmtId="2" fontId="10" fillId="3" borderId="33" xfId="0" applyNumberFormat="1" applyFont="1" applyFill="1" applyBorder="1" applyAlignment="1">
      <alignment horizontal="center"/>
    </xf>
    <xf numFmtId="0" fontId="24" fillId="5" borderId="22" xfId="0" applyFont="1" applyFill="1" applyBorder="1"/>
    <xf numFmtId="0" fontId="24" fillId="5" borderId="19" xfId="0" applyFont="1" applyFill="1" applyBorder="1"/>
    <xf numFmtId="2" fontId="10" fillId="5" borderId="10" xfId="0" applyNumberFormat="1" applyFont="1" applyFill="1" applyBorder="1" applyAlignment="1">
      <alignment horizontal="center"/>
    </xf>
    <xf numFmtId="2" fontId="10" fillId="5" borderId="33" xfId="0" applyNumberFormat="1" applyFont="1" applyFill="1" applyBorder="1" applyAlignment="1">
      <alignment horizontal="center"/>
    </xf>
    <xf numFmtId="2" fontId="16" fillId="3" borderId="10" xfId="0" applyNumberFormat="1" applyFont="1" applyFill="1" applyBorder="1" applyAlignment="1">
      <alignment horizontal="center"/>
    </xf>
    <xf numFmtId="2" fontId="16" fillId="3" borderId="33" xfId="0" applyNumberFormat="1" applyFont="1" applyFill="1" applyBorder="1" applyAlignment="1">
      <alignment horizontal="center"/>
    </xf>
    <xf numFmtId="0" fontId="18" fillId="0" borderId="0" xfId="0" applyFont="1" applyAlignment="1">
      <alignment horizontal="left"/>
    </xf>
    <xf numFmtId="0" fontId="24" fillId="0" borderId="6" xfId="0" applyFont="1" applyBorder="1" applyAlignment="1">
      <alignment horizontal="left"/>
    </xf>
    <xf numFmtId="0" fontId="24" fillId="0" borderId="7" xfId="0" applyFont="1" applyBorder="1" applyAlignment="1">
      <alignment horizontal="left"/>
    </xf>
    <xf numFmtId="0" fontId="10" fillId="5" borderId="22" xfId="0" applyFont="1" applyFill="1" applyBorder="1"/>
    <xf numFmtId="0" fontId="10" fillId="5" borderId="19" xfId="0" applyFont="1" applyFill="1" applyBorder="1"/>
    <xf numFmtId="0" fontId="15" fillId="3" borderId="23" xfId="0" applyFont="1" applyFill="1" applyBorder="1" applyAlignment="1">
      <alignment horizontal="center" wrapText="1"/>
    </xf>
    <xf numFmtId="0" fontId="15" fillId="3" borderId="24" xfId="0" applyFont="1" applyFill="1" applyBorder="1" applyAlignment="1">
      <alignment horizontal="center" wrapText="1"/>
    </xf>
    <xf numFmtId="0" fontId="24" fillId="13" borderId="6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center"/>
    </xf>
    <xf numFmtId="0" fontId="15" fillId="5" borderId="23" xfId="0" applyFont="1" applyFill="1" applyBorder="1" applyAlignment="1">
      <alignment horizontal="center" wrapText="1"/>
    </xf>
    <xf numFmtId="0" fontId="15" fillId="5" borderId="24" xfId="0" applyFont="1" applyFill="1" applyBorder="1" applyAlignment="1">
      <alignment horizontal="center" wrapText="1"/>
    </xf>
    <xf numFmtId="2" fontId="31" fillId="6" borderId="16" xfId="0" applyNumberFormat="1" applyFont="1" applyFill="1" applyBorder="1" applyAlignment="1">
      <alignment horizontal="center"/>
    </xf>
    <xf numFmtId="2" fontId="31" fillId="6" borderId="27" xfId="0" applyNumberFormat="1" applyFont="1" applyFill="1" applyBorder="1" applyAlignment="1">
      <alignment horizontal="center"/>
    </xf>
    <xf numFmtId="2" fontId="10" fillId="7" borderId="10" xfId="0" applyNumberFormat="1" applyFont="1" applyFill="1" applyBorder="1" applyAlignment="1">
      <alignment horizontal="center"/>
    </xf>
    <xf numFmtId="2" fontId="10" fillId="7" borderId="33" xfId="0" applyNumberFormat="1" applyFont="1" applyFill="1" applyBorder="1" applyAlignment="1">
      <alignment horizontal="center"/>
    </xf>
    <xf numFmtId="0" fontId="11" fillId="11" borderId="6" xfId="0" applyFont="1" applyFill="1" applyBorder="1" applyAlignment="1">
      <alignment horizontal="center"/>
    </xf>
    <xf numFmtId="0" fontId="11" fillId="11" borderId="7" xfId="0" applyFont="1" applyFill="1" applyBorder="1" applyAlignment="1">
      <alignment horizontal="center"/>
    </xf>
    <xf numFmtId="0" fontId="11" fillId="11" borderId="5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left"/>
    </xf>
    <xf numFmtId="0" fontId="11" fillId="3" borderId="7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left"/>
    </xf>
    <xf numFmtId="0" fontId="13" fillId="6" borderId="34" xfId="0" applyFont="1" applyFill="1" applyBorder="1" applyAlignment="1">
      <alignment horizontal="right"/>
    </xf>
    <xf numFmtId="0" fontId="13" fillId="6" borderId="1" xfId="0" applyFont="1" applyFill="1" applyBorder="1" applyAlignment="1">
      <alignment horizontal="right"/>
    </xf>
    <xf numFmtId="0" fontId="24" fillId="0" borderId="4" xfId="0" applyFont="1" applyBorder="1" applyAlignment="1">
      <alignment horizontal="left"/>
    </xf>
    <xf numFmtId="0" fontId="24" fillId="0" borderId="12" xfId="0" applyFont="1" applyBorder="1" applyAlignment="1">
      <alignment horizontal="left"/>
    </xf>
    <xf numFmtId="0" fontId="24" fillId="0" borderId="42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0" fillId="6" borderId="23" xfId="0" applyFont="1" applyFill="1" applyBorder="1" applyAlignment="1">
      <alignment horizontal="left"/>
    </xf>
    <xf numFmtId="0" fontId="20" fillId="6" borderId="44" xfId="0" applyFont="1" applyFill="1" applyBorder="1" applyAlignment="1">
      <alignment horizontal="left"/>
    </xf>
    <xf numFmtId="0" fontId="20" fillId="6" borderId="32" xfId="0" applyFont="1" applyFill="1" applyBorder="1" applyAlignment="1">
      <alignment horizontal="left"/>
    </xf>
    <xf numFmtId="0" fontId="10" fillId="6" borderId="22" xfId="0" applyFont="1" applyFill="1" applyBorder="1" applyAlignment="1">
      <alignment horizontal="left"/>
    </xf>
    <xf numFmtId="0" fontId="10" fillId="6" borderId="19" xfId="0" applyFont="1" applyFill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2" fontId="15" fillId="5" borderId="21" xfId="0" applyNumberFormat="1" applyFont="1" applyFill="1" applyBorder="1" applyAlignment="1">
      <alignment horizontal="center" vertical="center" wrapText="1"/>
    </xf>
    <xf numFmtId="2" fontId="15" fillId="5" borderId="32" xfId="0" applyNumberFormat="1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3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2" fillId="5" borderId="26" xfId="0" applyFont="1" applyFill="1" applyBorder="1" applyAlignment="1">
      <alignment horizontal="right"/>
    </xf>
    <xf numFmtId="0" fontId="12" fillId="5" borderId="17" xfId="0" applyFont="1" applyFill="1" applyBorder="1" applyAlignment="1">
      <alignment horizontal="right"/>
    </xf>
    <xf numFmtId="0" fontId="13" fillId="6" borderId="40" xfId="0" applyFont="1" applyFill="1" applyBorder="1" applyAlignment="1">
      <alignment horizontal="right"/>
    </xf>
    <xf numFmtId="0" fontId="13" fillId="6" borderId="41" xfId="0" applyFont="1" applyFill="1" applyBorder="1" applyAlignment="1">
      <alignment horizontal="right"/>
    </xf>
    <xf numFmtId="0" fontId="15" fillId="7" borderId="1" xfId="0" applyFont="1" applyFill="1" applyBorder="1" applyAlignment="1">
      <alignment horizontal="center" vertical="center" wrapText="1"/>
    </xf>
    <xf numFmtId="0" fontId="15" fillId="7" borderId="35" xfId="0" applyFont="1" applyFill="1" applyBorder="1" applyAlignment="1">
      <alignment horizontal="center" vertical="center" wrapText="1"/>
    </xf>
    <xf numFmtId="2" fontId="14" fillId="3" borderId="42" xfId="0" applyNumberFormat="1" applyFont="1" applyFill="1" applyBorder="1" applyAlignment="1">
      <alignment horizontal="center"/>
    </xf>
    <xf numFmtId="2" fontId="14" fillId="3" borderId="9" xfId="0" applyNumberFormat="1" applyFont="1" applyFill="1" applyBorder="1" applyAlignment="1">
      <alignment horizontal="center"/>
    </xf>
    <xf numFmtId="0" fontId="12" fillId="3" borderId="34" xfId="0" applyFont="1" applyFill="1" applyBorder="1" applyAlignment="1">
      <alignment horizontal="right"/>
    </xf>
    <xf numFmtId="0" fontId="12" fillId="3" borderId="1" xfId="0" applyFont="1" applyFill="1" applyBorder="1" applyAlignment="1">
      <alignment horizontal="right"/>
    </xf>
    <xf numFmtId="0" fontId="13" fillId="3" borderId="26" xfId="0" applyFont="1" applyFill="1" applyBorder="1" applyAlignment="1">
      <alignment horizontal="right"/>
    </xf>
    <xf numFmtId="0" fontId="13" fillId="3" borderId="17" xfId="0" applyFont="1" applyFill="1" applyBorder="1" applyAlignment="1">
      <alignment horizontal="right"/>
    </xf>
    <xf numFmtId="0" fontId="13" fillId="3" borderId="18" xfId="0" applyFont="1" applyFill="1" applyBorder="1" applyAlignment="1">
      <alignment horizontal="right"/>
    </xf>
    <xf numFmtId="0" fontId="15" fillId="6" borderId="10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2" fontId="10" fillId="6" borderId="10" xfId="0" applyNumberFormat="1" applyFont="1" applyFill="1" applyBorder="1" applyAlignment="1">
      <alignment horizontal="center"/>
    </xf>
    <xf numFmtId="2" fontId="10" fillId="6" borderId="33" xfId="0" applyNumberFormat="1" applyFont="1" applyFill="1" applyBorder="1" applyAlignment="1">
      <alignment horizontal="center"/>
    </xf>
    <xf numFmtId="0" fontId="12" fillId="6" borderId="34" xfId="0" applyFont="1" applyFill="1" applyBorder="1" applyAlignment="1">
      <alignment horizontal="right"/>
    </xf>
    <xf numFmtId="0" fontId="12" fillId="6" borderId="1" xfId="0" applyFont="1" applyFill="1" applyBorder="1" applyAlignment="1">
      <alignment horizontal="right"/>
    </xf>
    <xf numFmtId="2" fontId="11" fillId="6" borderId="1" xfId="0" applyNumberFormat="1" applyFont="1" applyFill="1" applyBorder="1" applyAlignment="1">
      <alignment horizontal="center"/>
    </xf>
    <xf numFmtId="2" fontId="11" fillId="6" borderId="35" xfId="0" applyNumberFormat="1" applyFont="1" applyFill="1" applyBorder="1" applyAlignment="1">
      <alignment horizontal="center"/>
    </xf>
    <xf numFmtId="0" fontId="15" fillId="6" borderId="22" xfId="0" applyFont="1" applyFill="1" applyBorder="1" applyAlignment="1">
      <alignment horizontal="center" wrapText="1"/>
    </xf>
    <xf numFmtId="0" fontId="15" fillId="6" borderId="19" xfId="0" applyFont="1" applyFill="1" applyBorder="1" applyAlignment="1">
      <alignment horizontal="center" wrapText="1"/>
    </xf>
    <xf numFmtId="0" fontId="20" fillId="7" borderId="38" xfId="0" applyFont="1" applyFill="1" applyBorder="1" applyAlignment="1">
      <alignment horizontal="left"/>
    </xf>
    <xf numFmtId="0" fontId="20" fillId="7" borderId="14" xfId="0" applyFont="1" applyFill="1" applyBorder="1" applyAlignment="1">
      <alignment horizontal="left"/>
    </xf>
    <xf numFmtId="0" fontId="20" fillId="7" borderId="39" xfId="0" applyFont="1" applyFill="1" applyBorder="1" applyAlignment="1">
      <alignment horizontal="left"/>
    </xf>
    <xf numFmtId="0" fontId="15" fillId="7" borderId="34" xfId="0" applyFont="1" applyFill="1" applyBorder="1" applyAlignment="1">
      <alignment horizontal="center" wrapText="1"/>
    </xf>
    <xf numFmtId="0" fontId="15" fillId="7" borderId="1" xfId="0" applyFont="1" applyFill="1" applyBorder="1" applyAlignment="1">
      <alignment horizontal="center" wrapText="1"/>
    </xf>
    <xf numFmtId="0" fontId="15" fillId="12" borderId="21" xfId="0" applyFont="1" applyFill="1" applyBorder="1" applyAlignment="1">
      <alignment horizontal="center" vertical="center" wrapText="1"/>
    </xf>
    <xf numFmtId="0" fontId="15" fillId="12" borderId="32" xfId="0" applyFont="1" applyFill="1" applyBorder="1" applyAlignment="1">
      <alignment horizontal="center" vertical="center" wrapText="1"/>
    </xf>
    <xf numFmtId="2" fontId="16" fillId="12" borderId="10" xfId="0" applyNumberFormat="1" applyFont="1" applyFill="1" applyBorder="1" applyAlignment="1">
      <alignment horizontal="center"/>
    </xf>
    <xf numFmtId="2" fontId="16" fillId="12" borderId="33" xfId="0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3" fillId="7" borderId="34" xfId="0" applyFont="1" applyFill="1" applyBorder="1" applyAlignment="1">
      <alignment horizontal="right"/>
    </xf>
    <xf numFmtId="0" fontId="13" fillId="7" borderId="1" xfId="0" applyFont="1" applyFill="1" applyBorder="1" applyAlignment="1">
      <alignment horizontal="right"/>
    </xf>
    <xf numFmtId="0" fontId="13" fillId="12" borderId="34" xfId="0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horizontal="right" vertical="center" wrapText="1"/>
    </xf>
    <xf numFmtId="0" fontId="16" fillId="12" borderId="22" xfId="0" applyFont="1" applyFill="1" applyBorder="1" applyAlignment="1">
      <alignment horizontal="left"/>
    </xf>
    <xf numFmtId="0" fontId="16" fillId="12" borderId="19" xfId="0" applyFont="1" applyFill="1" applyBorder="1" applyAlignment="1">
      <alignment horizontal="left"/>
    </xf>
    <xf numFmtId="0" fontId="33" fillId="11" borderId="6" xfId="0" applyFont="1" applyFill="1" applyBorder="1" applyAlignment="1">
      <alignment horizontal="center" vertical="center"/>
    </xf>
    <xf numFmtId="0" fontId="33" fillId="11" borderId="7" xfId="0" applyFont="1" applyFill="1" applyBorder="1" applyAlignment="1">
      <alignment horizontal="center" vertical="center"/>
    </xf>
    <xf numFmtId="2" fontId="10" fillId="0" borderId="11" xfId="0" applyNumberFormat="1" applyFont="1" applyBorder="1" applyAlignment="1">
      <alignment horizontal="left" vertical="center"/>
    </xf>
    <xf numFmtId="2" fontId="10" fillId="0" borderId="15" xfId="0" applyNumberFormat="1" applyFont="1" applyBorder="1" applyAlignment="1">
      <alignment horizontal="left" vertical="center"/>
    </xf>
    <xf numFmtId="2" fontId="10" fillId="0" borderId="25" xfId="0" applyNumberFormat="1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left" vertical="center"/>
    </xf>
    <xf numFmtId="0" fontId="20" fillId="4" borderId="6" xfId="0" applyFont="1" applyFill="1" applyBorder="1" applyAlignment="1">
      <alignment horizontal="left"/>
    </xf>
    <xf numFmtId="0" fontId="20" fillId="4" borderId="7" xfId="0" applyFont="1" applyFill="1" applyBorder="1" applyAlignment="1">
      <alignment horizontal="left"/>
    </xf>
    <xf numFmtId="0" fontId="20" fillId="4" borderId="5" xfId="0" applyFont="1" applyFill="1" applyBorder="1" applyAlignment="1">
      <alignment horizontal="left"/>
    </xf>
    <xf numFmtId="0" fontId="13" fillId="12" borderId="4" xfId="0" applyFont="1" applyFill="1" applyBorder="1" applyAlignment="1">
      <alignment horizontal="right"/>
    </xf>
    <xf numFmtId="0" fontId="13" fillId="12" borderId="12" xfId="0" applyFont="1" applyFill="1" applyBorder="1" applyAlignment="1">
      <alignment horizontal="right"/>
    </xf>
    <xf numFmtId="0" fontId="13" fillId="12" borderId="37" xfId="0" applyFont="1" applyFill="1" applyBorder="1" applyAlignment="1">
      <alignment horizontal="right"/>
    </xf>
    <xf numFmtId="0" fontId="15" fillId="12" borderId="23" xfId="0" applyFont="1" applyFill="1" applyBorder="1" applyAlignment="1">
      <alignment horizontal="center" wrapText="1"/>
    </xf>
    <xf numFmtId="0" fontId="15" fillId="12" borderId="24" xfId="0" applyFont="1" applyFill="1" applyBorder="1" applyAlignment="1">
      <alignment horizontal="center" wrapText="1"/>
    </xf>
    <xf numFmtId="0" fontId="13" fillId="7" borderId="40" xfId="0" applyFont="1" applyFill="1" applyBorder="1" applyAlignment="1">
      <alignment horizontal="right"/>
    </xf>
    <xf numFmtId="0" fontId="13" fillId="7" borderId="41" xfId="0" applyFont="1" applyFill="1" applyBorder="1" applyAlignment="1">
      <alignment horizontal="right"/>
    </xf>
    <xf numFmtId="0" fontId="28" fillId="2" borderId="6" xfId="1" applyFont="1" applyFill="1" applyBorder="1" applyAlignment="1">
      <alignment horizontal="center" vertical="center"/>
    </xf>
    <xf numFmtId="0" fontId="28" fillId="2" borderId="5" xfId="1" applyFont="1" applyFill="1" applyBorder="1" applyAlignment="1">
      <alignment horizontal="center" vertical="center"/>
    </xf>
    <xf numFmtId="0" fontId="28" fillId="2" borderId="4" xfId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right"/>
    </xf>
    <xf numFmtId="0" fontId="13" fillId="2" borderId="12" xfId="0" applyFont="1" applyFill="1" applyBorder="1" applyAlignment="1">
      <alignment horizontal="right"/>
    </xf>
    <xf numFmtId="2" fontId="23" fillId="12" borderId="1" xfId="0" applyNumberFormat="1" applyFont="1" applyFill="1" applyBorder="1" applyAlignment="1">
      <alignment horizontal="center"/>
    </xf>
    <xf numFmtId="2" fontId="23" fillId="12" borderId="35" xfId="0" applyNumberFormat="1" applyFont="1" applyFill="1" applyBorder="1" applyAlignment="1">
      <alignment horizontal="center"/>
    </xf>
    <xf numFmtId="0" fontId="21" fillId="12" borderId="34" xfId="0" applyFont="1" applyFill="1" applyBorder="1" applyAlignment="1">
      <alignment horizontal="right"/>
    </xf>
    <xf numFmtId="0" fontId="21" fillId="12" borderId="1" xfId="0" applyFont="1" applyFill="1" applyBorder="1" applyAlignment="1">
      <alignment horizontal="right"/>
    </xf>
    <xf numFmtId="2" fontId="10" fillId="12" borderId="3" xfId="0" applyNumberFormat="1" applyFont="1" applyFill="1" applyBorder="1" applyAlignment="1">
      <alignment horizontal="center" wrapText="1"/>
    </xf>
    <xf numFmtId="2" fontId="10" fillId="12" borderId="36" xfId="0" applyNumberFormat="1" applyFont="1" applyFill="1" applyBorder="1" applyAlignment="1">
      <alignment horizontal="center" wrapText="1"/>
    </xf>
    <xf numFmtId="2" fontId="16" fillId="0" borderId="2" xfId="0" applyNumberFormat="1" applyFont="1" applyBorder="1" applyAlignment="1">
      <alignment horizontal="left"/>
    </xf>
    <xf numFmtId="2" fontId="16" fillId="0" borderId="11" xfId="0" applyNumberFormat="1" applyFont="1" applyBorder="1" applyAlignment="1">
      <alignment horizontal="left"/>
    </xf>
    <xf numFmtId="0" fontId="12" fillId="3" borderId="10" xfId="0" applyFont="1" applyFill="1" applyBorder="1" applyAlignment="1">
      <alignment horizontal="right"/>
    </xf>
    <xf numFmtId="2" fontId="10" fillId="3" borderId="45" xfId="0" applyNumberFormat="1" applyFont="1" applyFill="1" applyBorder="1" applyAlignment="1">
      <alignment horizontal="center"/>
    </xf>
    <xf numFmtId="2" fontId="10" fillId="3" borderId="46" xfId="0" applyNumberFormat="1" applyFont="1" applyFill="1" applyBorder="1" applyAlignment="1">
      <alignment horizontal="center"/>
    </xf>
    <xf numFmtId="2" fontId="16" fillId="3" borderId="28" xfId="0" applyNumberFormat="1" applyFont="1" applyFill="1" applyBorder="1" applyAlignment="1">
      <alignment horizontal="center"/>
    </xf>
    <xf numFmtId="2" fontId="16" fillId="3" borderId="31" xfId="0" applyNumberFormat="1" applyFont="1" applyFill="1" applyBorder="1" applyAlignment="1">
      <alignment horizontal="center"/>
    </xf>
    <xf numFmtId="2" fontId="10" fillId="5" borderId="3" xfId="0" applyNumberFormat="1" applyFont="1" applyFill="1" applyBorder="1" applyAlignment="1">
      <alignment horizontal="center"/>
    </xf>
    <xf numFmtId="2" fontId="10" fillId="5" borderId="36" xfId="0" applyNumberFormat="1" applyFont="1" applyFill="1" applyBorder="1" applyAlignment="1">
      <alignment horizontal="center"/>
    </xf>
    <xf numFmtId="2" fontId="14" fillId="5" borderId="6" xfId="0" applyNumberFormat="1" applyFont="1" applyFill="1" applyBorder="1" applyAlignment="1">
      <alignment horizontal="center"/>
    </xf>
    <xf numFmtId="2" fontId="14" fillId="5" borderId="5" xfId="0" applyNumberFormat="1" applyFont="1" applyFill="1" applyBorder="1" applyAlignment="1">
      <alignment horizontal="center"/>
    </xf>
    <xf numFmtId="0" fontId="12" fillId="6" borderId="10" xfId="0" applyFont="1" applyFill="1" applyBorder="1" applyAlignment="1">
      <alignment horizontal="right"/>
    </xf>
    <xf numFmtId="2" fontId="10" fillId="6" borderId="45" xfId="0" applyNumberFormat="1" applyFont="1" applyFill="1" applyBorder="1" applyAlignment="1">
      <alignment horizontal="center"/>
    </xf>
    <xf numFmtId="2" fontId="10" fillId="6" borderId="46" xfId="0" applyNumberFormat="1" applyFont="1" applyFill="1" applyBorder="1" applyAlignment="1">
      <alignment horizontal="center"/>
    </xf>
    <xf numFmtId="2" fontId="29" fillId="6" borderId="2" xfId="0" applyNumberFormat="1" applyFont="1" applyFill="1" applyBorder="1" applyAlignment="1">
      <alignment horizontal="center"/>
    </xf>
    <xf numFmtId="2" fontId="29" fillId="6" borderId="47" xfId="0" applyNumberFormat="1" applyFont="1" applyFill="1" applyBorder="1" applyAlignment="1">
      <alignment horizontal="center"/>
    </xf>
    <xf numFmtId="2" fontId="20" fillId="6" borderId="28" xfId="0" applyNumberFormat="1" applyFont="1" applyFill="1" applyBorder="1" applyAlignment="1">
      <alignment horizontal="center"/>
    </xf>
    <xf numFmtId="2" fontId="20" fillId="6" borderId="31" xfId="0" applyNumberFormat="1" applyFont="1" applyFill="1" applyBorder="1" applyAlignment="1">
      <alignment horizontal="center"/>
    </xf>
    <xf numFmtId="0" fontId="13" fillId="7" borderId="10" xfId="0" applyFont="1" applyFill="1" applyBorder="1" applyAlignment="1">
      <alignment horizontal="right"/>
    </xf>
    <xf numFmtId="2" fontId="10" fillId="7" borderId="45" xfId="0" applyNumberFormat="1" applyFont="1" applyFill="1" applyBorder="1" applyAlignment="1">
      <alignment horizontal="center"/>
    </xf>
    <xf numFmtId="2" fontId="10" fillId="7" borderId="46" xfId="0" applyNumberFormat="1" applyFont="1" applyFill="1" applyBorder="1" applyAlignment="1">
      <alignment horizontal="center"/>
    </xf>
    <xf numFmtId="2" fontId="31" fillId="7" borderId="48" xfId="0" applyNumberFormat="1" applyFont="1" applyFill="1" applyBorder="1" applyAlignment="1">
      <alignment horizontal="center"/>
    </xf>
    <xf numFmtId="2" fontId="31" fillId="7" borderId="49" xfId="0" applyNumberFormat="1" applyFont="1" applyFill="1" applyBorder="1" applyAlignment="1">
      <alignment horizontal="center"/>
    </xf>
    <xf numFmtId="2" fontId="23" fillId="7" borderId="28" xfId="0" applyNumberFormat="1" applyFont="1" applyFill="1" applyBorder="1" applyAlignment="1">
      <alignment horizontal="center"/>
    </xf>
    <xf numFmtId="2" fontId="23" fillId="7" borderId="31" xfId="0" applyNumberFormat="1" applyFont="1" applyFill="1" applyBorder="1" applyAlignment="1">
      <alignment horizontal="center"/>
    </xf>
    <xf numFmtId="2" fontId="11" fillId="5" borderId="6" xfId="0" applyNumberFormat="1" applyFont="1" applyFill="1" applyBorder="1" applyAlignment="1">
      <alignment horizontal="center"/>
    </xf>
    <xf numFmtId="2" fontId="11" fillId="5" borderId="7" xfId="0" applyNumberFormat="1" applyFont="1" applyFill="1" applyBorder="1" applyAlignment="1">
      <alignment horizontal="center"/>
    </xf>
    <xf numFmtId="2" fontId="11" fillId="5" borderId="5" xfId="0" applyNumberFormat="1" applyFont="1" applyFill="1" applyBorder="1" applyAlignment="1">
      <alignment horizontal="center"/>
    </xf>
    <xf numFmtId="0" fontId="20" fillId="14" borderId="28" xfId="0" applyFont="1" applyFill="1" applyBorder="1" applyAlignment="1">
      <alignment horizontal="left" vertical="center" wrapText="1"/>
    </xf>
    <xf numFmtId="0" fontId="20" fillId="14" borderId="29" xfId="0" applyFont="1" applyFill="1" applyBorder="1" applyAlignment="1">
      <alignment horizontal="left" vertical="center" wrapText="1"/>
    </xf>
    <xf numFmtId="0" fontId="20" fillId="14" borderId="30" xfId="0" applyFont="1" applyFill="1" applyBorder="1" applyAlignment="1">
      <alignment horizontal="left" vertical="center" wrapText="1"/>
    </xf>
  </cellXfs>
  <cellStyles count="2">
    <cellStyle name="Normale" xfId="0" builtinId="0"/>
    <cellStyle name="Testo avviso" xfId="1" builtinId="11"/>
  </cellStyles>
  <dxfs count="0"/>
  <tableStyles count="0" defaultTableStyle="TableStyleMedium2" defaultPivotStyle="PivotStyleLight16"/>
  <colors>
    <mruColors>
      <color rgb="FF0066FF"/>
      <color rgb="FFCCFF99"/>
      <color rgb="FFFFCCFF"/>
      <color rgb="FFFF9999"/>
      <color rgb="FFFF7C80"/>
      <color rgb="FF66FF33"/>
      <color rgb="FF99FFCC"/>
      <color rgb="FFFFFFFF"/>
      <color rgb="FF992750"/>
      <color rgb="FFDF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9F458-1881-4F32-85BE-3FAC8745A732}">
  <sheetPr>
    <pageSetUpPr fitToPage="1"/>
  </sheetPr>
  <dimension ref="A1:J77"/>
  <sheetViews>
    <sheetView tabSelected="1" zoomScale="145" zoomScaleNormal="145" workbookViewId="0">
      <selection activeCell="C42" sqref="C42"/>
    </sheetView>
  </sheetViews>
  <sheetFormatPr defaultRowHeight="15" x14ac:dyDescent="0.25"/>
  <cols>
    <col min="1" max="1" width="5.42578125" customWidth="1"/>
    <col min="2" max="2" width="17.28515625" customWidth="1"/>
    <col min="3" max="3" width="26.7109375" customWidth="1"/>
    <col min="4" max="4" width="11.28515625" customWidth="1"/>
    <col min="5" max="5" width="6.7109375" customWidth="1"/>
  </cols>
  <sheetData>
    <row r="1" spans="1:10" ht="15.75" thickBot="1" x14ac:dyDescent="0.3">
      <c r="A1" s="79" t="s">
        <v>70</v>
      </c>
      <c r="B1" s="80"/>
      <c r="C1" s="80"/>
      <c r="D1" s="80"/>
      <c r="E1" s="81"/>
    </row>
    <row r="2" spans="1:10" ht="12.95" customHeight="1" thickBot="1" x14ac:dyDescent="0.3">
      <c r="A2" s="87" t="s">
        <v>27</v>
      </c>
      <c r="B2" s="88"/>
      <c r="C2" s="41">
        <v>800</v>
      </c>
      <c r="D2" s="89"/>
      <c r="E2" s="90"/>
    </row>
    <row r="3" spans="1:10" ht="12.95" customHeight="1" thickBot="1" x14ac:dyDescent="0.3">
      <c r="A3" s="65" t="s">
        <v>47</v>
      </c>
      <c r="B3" s="66"/>
      <c r="C3" s="17" t="s">
        <v>33</v>
      </c>
      <c r="D3" s="98"/>
      <c r="E3" s="99"/>
      <c r="J3" s="18"/>
    </row>
    <row r="4" spans="1:10" ht="12.95" customHeight="1" thickBot="1" x14ac:dyDescent="0.3">
      <c r="A4" s="65" t="s">
        <v>40</v>
      </c>
      <c r="B4" s="66"/>
      <c r="C4" s="16">
        <v>0.4</v>
      </c>
      <c r="D4" s="96"/>
      <c r="E4" s="97"/>
      <c r="J4" s="18"/>
    </row>
    <row r="5" spans="1:10" ht="12.95" customHeight="1" thickBot="1" x14ac:dyDescent="0.3">
      <c r="A5" s="52" t="s">
        <v>4</v>
      </c>
      <c r="B5" s="53"/>
      <c r="C5" s="53" t="s">
        <v>69</v>
      </c>
      <c r="D5" s="71">
        <f>C2*C4</f>
        <v>320</v>
      </c>
      <c r="E5" s="72"/>
      <c r="J5" s="18"/>
    </row>
    <row r="6" spans="1:10" ht="3" customHeight="1" thickBot="1" x14ac:dyDescent="0.3">
      <c r="A6" s="13"/>
      <c r="B6" s="14"/>
      <c r="C6" s="15"/>
      <c r="D6" s="15"/>
      <c r="E6" s="15"/>
      <c r="I6" s="18"/>
      <c r="J6" s="18"/>
    </row>
    <row r="7" spans="1:10" ht="15.75" thickBot="1" x14ac:dyDescent="0.3">
      <c r="A7" s="199" t="s">
        <v>5</v>
      </c>
      <c r="B7" s="200"/>
      <c r="C7" s="200"/>
      <c r="D7" s="200"/>
      <c r="E7" s="201"/>
      <c r="I7" s="18"/>
      <c r="J7" s="18"/>
    </row>
    <row r="8" spans="1:10" ht="12.95" customHeight="1" x14ac:dyDescent="0.25">
      <c r="A8" s="73" t="s">
        <v>0</v>
      </c>
      <c r="B8" s="74"/>
      <c r="C8" s="19" t="s">
        <v>2</v>
      </c>
      <c r="D8" s="100" t="s">
        <v>26</v>
      </c>
      <c r="E8" s="101"/>
      <c r="I8" s="18"/>
      <c r="J8" s="18"/>
    </row>
    <row r="9" spans="1:10" ht="12.95" customHeight="1" x14ac:dyDescent="0.25">
      <c r="A9" s="67" t="s">
        <v>53</v>
      </c>
      <c r="B9" s="68"/>
      <c r="C9" s="20">
        <v>11.55</v>
      </c>
      <c r="D9" s="60">
        <f t="shared" ref="D9:D22" si="0">C9</f>
        <v>11.55</v>
      </c>
      <c r="E9" s="61"/>
      <c r="G9" s="30"/>
      <c r="I9" s="40" t="s">
        <v>28</v>
      </c>
      <c r="J9" s="18"/>
    </row>
    <row r="10" spans="1:10" ht="12.95" customHeight="1" x14ac:dyDescent="0.25">
      <c r="A10" s="67" t="s">
        <v>54</v>
      </c>
      <c r="B10" s="68"/>
      <c r="C10" s="20">
        <v>9.9</v>
      </c>
      <c r="D10" s="60">
        <f t="shared" si="0"/>
        <v>9.9</v>
      </c>
      <c r="E10" s="61"/>
      <c r="G10" s="30"/>
      <c r="I10" s="40" t="s">
        <v>29</v>
      </c>
      <c r="J10" s="18"/>
    </row>
    <row r="11" spans="1:10" ht="12.95" customHeight="1" x14ac:dyDescent="0.25">
      <c r="A11" s="67" t="s">
        <v>55</v>
      </c>
      <c r="B11" s="68"/>
      <c r="C11" s="20">
        <v>7.46</v>
      </c>
      <c r="D11" s="60">
        <f t="shared" si="0"/>
        <v>7.46</v>
      </c>
      <c r="E11" s="61"/>
      <c r="G11" s="30"/>
      <c r="I11" s="40" t="s">
        <v>30</v>
      </c>
      <c r="J11" s="18"/>
    </row>
    <row r="12" spans="1:10" ht="12.95" customHeight="1" x14ac:dyDescent="0.25">
      <c r="A12" s="67" t="s">
        <v>52</v>
      </c>
      <c r="B12" s="68"/>
      <c r="C12" s="20">
        <v>9.3699999999999992</v>
      </c>
      <c r="D12" s="60">
        <f t="shared" si="0"/>
        <v>9.3699999999999992</v>
      </c>
      <c r="E12" s="61"/>
      <c r="G12" s="30"/>
      <c r="I12" s="40" t="s">
        <v>31</v>
      </c>
      <c r="J12" s="18"/>
    </row>
    <row r="13" spans="1:10" ht="12.95" customHeight="1" x14ac:dyDescent="0.25">
      <c r="A13" s="67" t="s">
        <v>54</v>
      </c>
      <c r="B13" s="68"/>
      <c r="C13" s="20">
        <v>14.73</v>
      </c>
      <c r="D13" s="60">
        <f t="shared" si="0"/>
        <v>14.73</v>
      </c>
      <c r="E13" s="61"/>
      <c r="G13" s="30"/>
      <c r="I13" s="40" t="s">
        <v>32</v>
      </c>
      <c r="J13" s="18"/>
    </row>
    <row r="14" spans="1:10" ht="12.95" customHeight="1" x14ac:dyDescent="0.25">
      <c r="A14" s="67" t="s">
        <v>57</v>
      </c>
      <c r="B14" s="68"/>
      <c r="C14" s="20">
        <v>11.08</v>
      </c>
      <c r="D14" s="60">
        <f t="shared" si="0"/>
        <v>11.08</v>
      </c>
      <c r="E14" s="61"/>
      <c r="G14" s="30"/>
      <c r="I14" s="40" t="s">
        <v>33</v>
      </c>
      <c r="J14" s="18"/>
    </row>
    <row r="15" spans="1:10" ht="12.95" customHeight="1" x14ac:dyDescent="0.25">
      <c r="A15" s="67" t="s">
        <v>58</v>
      </c>
      <c r="B15" s="68"/>
      <c r="C15" s="20">
        <v>11.19</v>
      </c>
      <c r="D15" s="60">
        <f t="shared" si="0"/>
        <v>11.19</v>
      </c>
      <c r="E15" s="61"/>
      <c r="G15" s="30"/>
      <c r="I15" s="40" t="s">
        <v>34</v>
      </c>
      <c r="J15" s="18"/>
    </row>
    <row r="16" spans="1:10" ht="12.95" customHeight="1" x14ac:dyDescent="0.25">
      <c r="A16" s="67" t="s">
        <v>59</v>
      </c>
      <c r="B16" s="68"/>
      <c r="C16" s="20">
        <v>17.34</v>
      </c>
      <c r="D16" s="60">
        <f t="shared" si="0"/>
        <v>17.34</v>
      </c>
      <c r="E16" s="61"/>
      <c r="G16" s="30"/>
      <c r="I16" s="40" t="s">
        <v>35</v>
      </c>
      <c r="J16" s="18"/>
    </row>
    <row r="17" spans="1:10" ht="12.95" customHeight="1" x14ac:dyDescent="0.25">
      <c r="A17" s="67" t="s">
        <v>60</v>
      </c>
      <c r="B17" s="68"/>
      <c r="C17" s="20">
        <v>16.13</v>
      </c>
      <c r="D17" s="60">
        <f t="shared" si="0"/>
        <v>16.13</v>
      </c>
      <c r="E17" s="61"/>
      <c r="G17" s="30"/>
      <c r="I17" s="40" t="s">
        <v>36</v>
      </c>
      <c r="J17" s="18"/>
    </row>
    <row r="18" spans="1:10" ht="12.95" customHeight="1" x14ac:dyDescent="0.25">
      <c r="A18" s="67" t="s">
        <v>61</v>
      </c>
      <c r="B18" s="68"/>
      <c r="C18" s="20">
        <v>7.15</v>
      </c>
      <c r="D18" s="60">
        <f t="shared" si="0"/>
        <v>7.15</v>
      </c>
      <c r="E18" s="61"/>
      <c r="I18" s="40" t="s">
        <v>37</v>
      </c>
      <c r="J18" s="18"/>
    </row>
    <row r="19" spans="1:10" ht="12.95" customHeight="1" x14ac:dyDescent="0.25">
      <c r="A19" s="58" t="s">
        <v>53</v>
      </c>
      <c r="B19" s="59"/>
      <c r="C19" s="20">
        <v>8.77</v>
      </c>
      <c r="D19" s="60">
        <f t="shared" si="0"/>
        <v>8.77</v>
      </c>
      <c r="E19" s="61"/>
      <c r="I19" s="40" t="s">
        <v>38</v>
      </c>
      <c r="J19" s="18"/>
    </row>
    <row r="20" spans="1:10" ht="12.95" customHeight="1" x14ac:dyDescent="0.25">
      <c r="A20" s="58" t="s">
        <v>62</v>
      </c>
      <c r="B20" s="59"/>
      <c r="C20" s="20">
        <v>4.26</v>
      </c>
      <c r="D20" s="60">
        <f t="shared" si="0"/>
        <v>4.26</v>
      </c>
      <c r="E20" s="61"/>
      <c r="I20" s="40" t="s">
        <v>39</v>
      </c>
      <c r="J20" s="18"/>
    </row>
    <row r="21" spans="1:10" ht="12.95" customHeight="1" x14ac:dyDescent="0.25">
      <c r="A21" s="58" t="s">
        <v>54</v>
      </c>
      <c r="B21" s="59"/>
      <c r="C21" s="20">
        <v>14.67</v>
      </c>
      <c r="D21" s="60">
        <f t="shared" si="0"/>
        <v>14.67</v>
      </c>
      <c r="E21" s="61"/>
      <c r="I21" s="18"/>
      <c r="J21" s="18"/>
    </row>
    <row r="22" spans="1:10" ht="12.95" customHeight="1" thickBot="1" x14ac:dyDescent="0.3">
      <c r="A22" s="58" t="s">
        <v>55</v>
      </c>
      <c r="B22" s="59"/>
      <c r="C22" s="20">
        <v>6.16</v>
      </c>
      <c r="D22" s="181">
        <f t="shared" si="0"/>
        <v>6.16</v>
      </c>
      <c r="E22" s="182"/>
    </row>
    <row r="23" spans="1:10" ht="12.95" customHeight="1" thickBot="1" x14ac:dyDescent="0.3">
      <c r="A23" s="107" t="s">
        <v>1</v>
      </c>
      <c r="B23" s="108"/>
      <c r="C23" s="108"/>
      <c r="D23" s="183">
        <f>SUM(D9:E22)</f>
        <v>149.76</v>
      </c>
      <c r="E23" s="184"/>
    </row>
    <row r="24" spans="1:10" ht="3.75" customHeight="1" thickBot="1" x14ac:dyDescent="0.3">
      <c r="A24" s="104"/>
      <c r="B24" s="105"/>
      <c r="C24" s="105"/>
      <c r="D24" s="105"/>
      <c r="E24" s="106"/>
    </row>
    <row r="25" spans="1:10" ht="12.95" customHeight="1" thickBot="1" x14ac:dyDescent="0.3">
      <c r="A25" s="82" t="s">
        <v>6</v>
      </c>
      <c r="B25" s="83"/>
      <c r="C25" s="83"/>
      <c r="D25" s="83"/>
      <c r="E25" s="84"/>
    </row>
    <row r="26" spans="1:10" ht="12.95" customHeight="1" x14ac:dyDescent="0.25">
      <c r="A26" s="69" t="s">
        <v>0</v>
      </c>
      <c r="B26" s="70"/>
      <c r="C26" s="23" t="s">
        <v>3</v>
      </c>
      <c r="D26" s="102" t="s">
        <v>7</v>
      </c>
      <c r="E26" s="103"/>
    </row>
    <row r="27" spans="1:10" ht="12.95" customHeight="1" x14ac:dyDescent="0.25">
      <c r="A27" s="54" t="s">
        <v>56</v>
      </c>
      <c r="B27" s="55"/>
      <c r="C27" s="24">
        <v>1.82</v>
      </c>
      <c r="D27" s="62">
        <f>C27</f>
        <v>1.82</v>
      </c>
      <c r="E27" s="63"/>
    </row>
    <row r="28" spans="1:10" ht="12.95" customHeight="1" x14ac:dyDescent="0.25">
      <c r="A28" s="54" t="s">
        <v>64</v>
      </c>
      <c r="B28" s="55"/>
      <c r="C28" s="24">
        <v>7.01</v>
      </c>
      <c r="D28" s="62">
        <f>C28</f>
        <v>7.01</v>
      </c>
      <c r="E28" s="63"/>
    </row>
    <row r="29" spans="1:10" ht="12.95" customHeight="1" x14ac:dyDescent="0.25">
      <c r="A29" s="54" t="s">
        <v>62</v>
      </c>
      <c r="B29" s="55"/>
      <c r="C29" s="25">
        <v>3.99</v>
      </c>
      <c r="D29" s="56">
        <f>C29</f>
        <v>3.99</v>
      </c>
      <c r="E29" s="57"/>
    </row>
    <row r="30" spans="1:10" ht="12.95" customHeight="1" x14ac:dyDescent="0.25">
      <c r="A30" s="54" t="s">
        <v>16</v>
      </c>
      <c r="B30" s="55"/>
      <c r="C30" s="25">
        <v>11.75</v>
      </c>
      <c r="D30" s="56">
        <f>C30</f>
        <v>11.75</v>
      </c>
      <c r="E30" s="57"/>
      <c r="F30" s="47"/>
    </row>
    <row r="31" spans="1:10" ht="12.95" customHeight="1" x14ac:dyDescent="0.25">
      <c r="A31" s="54" t="s">
        <v>62</v>
      </c>
      <c r="B31" s="55"/>
      <c r="C31" s="25">
        <v>2.21</v>
      </c>
      <c r="D31" s="56">
        <f>C31</f>
        <v>2.21</v>
      </c>
      <c r="E31" s="57"/>
    </row>
    <row r="32" spans="1:10" ht="12.95" customHeight="1" x14ac:dyDescent="0.25">
      <c r="A32" s="54" t="s">
        <v>18</v>
      </c>
      <c r="B32" s="55"/>
      <c r="C32" s="25">
        <v>6.18</v>
      </c>
      <c r="D32" s="56">
        <f>IF(C32&gt;3,C32-3,0)</f>
        <v>3.1799999999999997</v>
      </c>
      <c r="E32" s="57"/>
    </row>
    <row r="33" spans="1:6" ht="12.95" customHeight="1" x14ac:dyDescent="0.25">
      <c r="A33" s="54" t="s">
        <v>50</v>
      </c>
      <c r="B33" s="55"/>
      <c r="C33" s="25">
        <v>16.09</v>
      </c>
      <c r="D33" s="56">
        <f>C33</f>
        <v>16.09</v>
      </c>
      <c r="E33" s="57"/>
    </row>
    <row r="34" spans="1:6" ht="12.95" customHeight="1" x14ac:dyDescent="0.25">
      <c r="A34" s="54" t="s">
        <v>50</v>
      </c>
      <c r="B34" s="55"/>
      <c r="C34" s="26">
        <v>26.03</v>
      </c>
      <c r="D34" s="56">
        <f>C34</f>
        <v>26.03</v>
      </c>
      <c r="E34" s="57"/>
    </row>
    <row r="35" spans="1:6" ht="12.95" customHeight="1" thickBot="1" x14ac:dyDescent="0.3">
      <c r="A35" s="54" t="s">
        <v>63</v>
      </c>
      <c r="B35" s="55"/>
      <c r="C35" s="26">
        <v>6.11</v>
      </c>
      <c r="D35" s="177">
        <f>C35</f>
        <v>6.11</v>
      </c>
      <c r="E35" s="178"/>
    </row>
    <row r="36" spans="1:6" ht="12.95" customHeight="1" thickBot="1" x14ac:dyDescent="0.3">
      <c r="A36" s="115" t="s">
        <v>1</v>
      </c>
      <c r="B36" s="116"/>
      <c r="C36" s="176"/>
      <c r="D36" s="179">
        <f>SUM(D27:E35)</f>
        <v>78.19</v>
      </c>
      <c r="E36" s="180"/>
    </row>
    <row r="37" spans="1:6" ht="12.95" customHeight="1" thickBot="1" x14ac:dyDescent="0.3">
      <c r="A37" s="117" t="s">
        <v>8</v>
      </c>
      <c r="B37" s="118"/>
      <c r="C37" s="119"/>
      <c r="D37" s="113">
        <f>D36*0.6</f>
        <v>46.913999999999994</v>
      </c>
      <c r="E37" s="114"/>
      <c r="F37" s="48"/>
    </row>
    <row r="38" spans="1:6" ht="3" customHeight="1" thickBot="1" x14ac:dyDescent="0.3">
      <c r="A38" s="38"/>
      <c r="B38" s="39"/>
      <c r="C38" s="39"/>
      <c r="D38" s="49"/>
      <c r="E38" s="1"/>
    </row>
    <row r="39" spans="1:6" x14ac:dyDescent="0.25">
      <c r="A39" s="91" t="s">
        <v>9</v>
      </c>
      <c r="B39" s="92"/>
      <c r="C39" s="92"/>
      <c r="D39" s="92"/>
      <c r="E39" s="93"/>
    </row>
    <row r="40" spans="1:6" ht="18.95" customHeight="1" x14ac:dyDescent="0.25">
      <c r="A40" s="128" t="s">
        <v>0</v>
      </c>
      <c r="B40" s="129"/>
      <c r="C40" s="37" t="s">
        <v>3</v>
      </c>
      <c r="D40" s="120" t="s">
        <v>7</v>
      </c>
      <c r="E40" s="121"/>
    </row>
    <row r="41" spans="1:6" ht="12.95" customHeight="1" x14ac:dyDescent="0.25">
      <c r="A41" s="94" t="s">
        <v>10</v>
      </c>
      <c r="B41" s="95"/>
      <c r="C41" s="12">
        <v>18</v>
      </c>
      <c r="D41" s="122">
        <f t="shared" ref="D41:D44" si="1">C41</f>
        <v>18</v>
      </c>
      <c r="E41" s="123"/>
      <c r="F41" s="3"/>
    </row>
    <row r="42" spans="1:6" ht="12.95" customHeight="1" x14ac:dyDescent="0.25">
      <c r="A42" s="94" t="s">
        <v>10</v>
      </c>
      <c r="B42" s="95"/>
      <c r="C42" s="12">
        <v>0</v>
      </c>
      <c r="D42" s="122">
        <f t="shared" si="1"/>
        <v>0</v>
      </c>
      <c r="E42" s="123"/>
    </row>
    <row r="43" spans="1:6" ht="12.95" customHeight="1" x14ac:dyDescent="0.25">
      <c r="A43" s="94" t="s">
        <v>51</v>
      </c>
      <c r="B43" s="95"/>
      <c r="C43" s="12">
        <v>22.01</v>
      </c>
      <c r="D43" s="122">
        <f t="shared" si="1"/>
        <v>22.01</v>
      </c>
      <c r="E43" s="123"/>
    </row>
    <row r="44" spans="1:6" ht="12.95" customHeight="1" thickBot="1" x14ac:dyDescent="0.3">
      <c r="A44" s="94" t="s">
        <v>65</v>
      </c>
      <c r="B44" s="95"/>
      <c r="C44" s="12">
        <v>3</v>
      </c>
      <c r="D44" s="186">
        <f t="shared" si="1"/>
        <v>3</v>
      </c>
      <c r="E44" s="187"/>
    </row>
    <row r="45" spans="1:6" ht="12.95" customHeight="1" thickBot="1" x14ac:dyDescent="0.3">
      <c r="A45" s="124" t="s">
        <v>1</v>
      </c>
      <c r="B45" s="125"/>
      <c r="C45" s="185"/>
      <c r="D45" s="190">
        <f>SUM(D41:E44)</f>
        <v>43.010000000000005</v>
      </c>
      <c r="E45" s="191"/>
    </row>
    <row r="46" spans="1:6" ht="12.95" customHeight="1" x14ac:dyDescent="0.25">
      <c r="A46" s="85" t="s">
        <v>15</v>
      </c>
      <c r="B46" s="86"/>
      <c r="C46" s="86"/>
      <c r="D46" s="188">
        <f>D23*0.25</f>
        <v>37.44</v>
      </c>
      <c r="E46" s="189"/>
    </row>
    <row r="47" spans="1:6" ht="12.95" customHeight="1" x14ac:dyDescent="0.25">
      <c r="A47" s="85" t="s">
        <v>44</v>
      </c>
      <c r="B47" s="86"/>
      <c r="C47" s="86"/>
      <c r="D47" s="126">
        <f>IF(D45&gt;D46,D45-D46,0)</f>
        <v>5.5700000000000074</v>
      </c>
      <c r="E47" s="127"/>
    </row>
    <row r="48" spans="1:6" ht="12.75" customHeight="1" thickBot="1" x14ac:dyDescent="0.3">
      <c r="A48" s="109" t="s">
        <v>41</v>
      </c>
      <c r="B48" s="110"/>
      <c r="C48" s="110"/>
      <c r="D48" s="75">
        <f>D47*0.6</f>
        <v>3.3420000000000045</v>
      </c>
      <c r="E48" s="76"/>
    </row>
    <row r="49" spans="1:6" ht="4.5" customHeight="1" thickBot="1" x14ac:dyDescent="0.3">
      <c r="A49" s="2"/>
      <c r="B49" s="2"/>
      <c r="C49" s="2"/>
      <c r="E49" s="7"/>
    </row>
    <row r="50" spans="1:6" ht="12.95" customHeight="1" x14ac:dyDescent="0.25">
      <c r="A50" s="130" t="s">
        <v>48</v>
      </c>
      <c r="B50" s="131"/>
      <c r="C50" s="131"/>
      <c r="D50" s="131"/>
      <c r="E50" s="132"/>
    </row>
    <row r="51" spans="1:6" s="8" customFormat="1" ht="12.95" customHeight="1" x14ac:dyDescent="0.25">
      <c r="A51" s="133" t="s">
        <v>0</v>
      </c>
      <c r="B51" s="134"/>
      <c r="C51" s="34" t="s">
        <v>3</v>
      </c>
      <c r="D51" s="111" t="s">
        <v>7</v>
      </c>
      <c r="E51" s="112"/>
    </row>
    <row r="52" spans="1:6" ht="12.95" customHeight="1" x14ac:dyDescent="0.25">
      <c r="A52" s="33">
        <v>1</v>
      </c>
      <c r="B52" s="27" t="s">
        <v>66</v>
      </c>
      <c r="C52" s="28">
        <v>19</v>
      </c>
      <c r="D52" s="77">
        <f>IF(C52&gt;18,C52-18,0)</f>
        <v>1</v>
      </c>
      <c r="E52" s="78"/>
    </row>
    <row r="53" spans="1:6" ht="12.95" customHeight="1" x14ac:dyDescent="0.25">
      <c r="A53" s="33">
        <v>2</v>
      </c>
      <c r="B53" s="27" t="s">
        <v>67</v>
      </c>
      <c r="C53" s="28">
        <v>17.45</v>
      </c>
      <c r="D53" s="77">
        <f>C53</f>
        <v>17.45</v>
      </c>
      <c r="E53" s="78"/>
    </row>
    <row r="54" spans="1:6" ht="12.95" customHeight="1" thickBot="1" x14ac:dyDescent="0.3">
      <c r="A54" s="33">
        <v>3</v>
      </c>
      <c r="B54" s="27"/>
      <c r="C54" s="28">
        <v>0</v>
      </c>
      <c r="D54" s="193">
        <f t="shared" ref="D53:D54" si="2">IF(C54&gt;18,C54-18,0)</f>
        <v>0</v>
      </c>
      <c r="E54" s="194"/>
    </row>
    <row r="55" spans="1:6" s="9" customFormat="1" ht="12.95" customHeight="1" thickBot="1" x14ac:dyDescent="0.25">
      <c r="A55" s="141" t="s">
        <v>45</v>
      </c>
      <c r="B55" s="142"/>
      <c r="C55" s="192"/>
      <c r="D55" s="197">
        <f>SUM(D52:E54)</f>
        <v>18.45</v>
      </c>
      <c r="E55" s="198"/>
    </row>
    <row r="56" spans="1:6" s="9" customFormat="1" ht="12.95" customHeight="1" thickBot="1" x14ac:dyDescent="0.25">
      <c r="A56" s="161" t="s">
        <v>42</v>
      </c>
      <c r="B56" s="162"/>
      <c r="C56" s="162"/>
      <c r="D56" s="195">
        <f>D55*0.6</f>
        <v>11.069999999999999</v>
      </c>
      <c r="E56" s="196"/>
    </row>
    <row r="57" spans="1:6" ht="6" customHeight="1" thickBot="1" x14ac:dyDescent="0.3">
      <c r="A57" s="4"/>
      <c r="B57" s="5"/>
      <c r="C57" s="6"/>
      <c r="D57" s="6"/>
      <c r="E57" s="3"/>
    </row>
    <row r="58" spans="1:6" ht="20.100000000000001" customHeight="1" thickBot="1" x14ac:dyDescent="0.3">
      <c r="A58" s="153" t="s">
        <v>49</v>
      </c>
      <c r="B58" s="154"/>
      <c r="C58" s="154"/>
      <c r="D58" s="154"/>
      <c r="E58" s="155"/>
    </row>
    <row r="59" spans="1:6" ht="18.95" customHeight="1" x14ac:dyDescent="0.25">
      <c r="A59" s="159" t="s">
        <v>11</v>
      </c>
      <c r="B59" s="160"/>
      <c r="C59" s="35" t="s">
        <v>3</v>
      </c>
      <c r="D59" s="135" t="s">
        <v>7</v>
      </c>
      <c r="E59" s="136"/>
      <c r="F59" s="50"/>
    </row>
    <row r="60" spans="1:6" ht="12.95" customHeight="1" x14ac:dyDescent="0.25">
      <c r="A60" s="145" t="s">
        <v>12</v>
      </c>
      <c r="B60" s="146"/>
      <c r="C60" s="36">
        <v>0</v>
      </c>
      <c r="D60" s="137">
        <f>C60</f>
        <v>0</v>
      </c>
      <c r="E60" s="138"/>
      <c r="F60" s="50"/>
    </row>
    <row r="61" spans="1:6" ht="12.95" customHeight="1" x14ac:dyDescent="0.25">
      <c r="A61" s="145" t="s">
        <v>13</v>
      </c>
      <c r="B61" s="146"/>
      <c r="C61" s="36">
        <v>35</v>
      </c>
      <c r="D61" s="137">
        <f>C61</f>
        <v>35</v>
      </c>
      <c r="E61" s="138"/>
    </row>
    <row r="62" spans="1:6" ht="12.95" customHeight="1" x14ac:dyDescent="0.25">
      <c r="A62" s="145" t="s">
        <v>14</v>
      </c>
      <c r="B62" s="146"/>
      <c r="C62" s="36">
        <v>0</v>
      </c>
      <c r="D62" s="137">
        <f>C62</f>
        <v>0</v>
      </c>
      <c r="E62" s="138"/>
    </row>
    <row r="63" spans="1:6" ht="12.95" customHeight="1" x14ac:dyDescent="0.25">
      <c r="A63" s="170" t="s">
        <v>1</v>
      </c>
      <c r="B63" s="171"/>
      <c r="C63" s="171"/>
      <c r="D63" s="168">
        <f>SUM(D60:E62)</f>
        <v>35</v>
      </c>
      <c r="E63" s="169"/>
    </row>
    <row r="64" spans="1:6" ht="12.95" customHeight="1" thickBot="1" x14ac:dyDescent="0.3">
      <c r="A64" s="143" t="s">
        <v>46</v>
      </c>
      <c r="B64" s="144"/>
      <c r="C64" s="144"/>
      <c r="D64" s="172">
        <f>D72*0.2</f>
        <v>42.217199999999998</v>
      </c>
      <c r="E64" s="173"/>
    </row>
    <row r="65" spans="1:5" ht="12.95" customHeight="1" thickBot="1" x14ac:dyDescent="0.3">
      <c r="A65" s="156" t="s">
        <v>43</v>
      </c>
      <c r="B65" s="157"/>
      <c r="C65" s="158"/>
      <c r="D65" s="163" t="str">
        <f>IF(D64&lt;D63,"NON VERIFICATA","VERIFICATA")</f>
        <v>VERIFICATA</v>
      </c>
      <c r="E65" s="164"/>
    </row>
    <row r="66" spans="1:5" ht="15.75" thickBot="1" x14ac:dyDescent="0.3">
      <c r="A66" s="29"/>
      <c r="B66" s="30"/>
      <c r="C66" s="31"/>
      <c r="D66" s="21"/>
      <c r="E66" s="21"/>
    </row>
    <row r="67" spans="1:5" ht="24" thickBot="1" x14ac:dyDescent="0.3">
      <c r="A67" s="147" t="s">
        <v>17</v>
      </c>
      <c r="B67" s="148"/>
      <c r="C67" s="148"/>
      <c r="D67" s="32" t="s">
        <v>23</v>
      </c>
      <c r="E67" s="10"/>
    </row>
    <row r="68" spans="1:5" x14ac:dyDescent="0.25">
      <c r="A68" s="149" t="s">
        <v>22</v>
      </c>
      <c r="B68" s="150"/>
      <c r="C68" s="151"/>
      <c r="D68" s="42">
        <f>D23</f>
        <v>149.76</v>
      </c>
      <c r="E68" s="9"/>
    </row>
    <row r="69" spans="1:5" x14ac:dyDescent="0.25">
      <c r="A69" s="152" t="s">
        <v>21</v>
      </c>
      <c r="B69" s="152"/>
      <c r="C69" s="152"/>
      <c r="D69" s="43">
        <f>D37</f>
        <v>46.913999999999994</v>
      </c>
      <c r="E69" s="9"/>
    </row>
    <row r="70" spans="1:5" x14ac:dyDescent="0.25">
      <c r="A70" s="139" t="s">
        <v>19</v>
      </c>
      <c r="B70" s="139"/>
      <c r="C70" s="139"/>
      <c r="D70" s="44">
        <f>D48</f>
        <v>3.3420000000000045</v>
      </c>
    </row>
    <row r="71" spans="1:5" ht="15.75" thickBot="1" x14ac:dyDescent="0.3">
      <c r="A71" s="140" t="s">
        <v>20</v>
      </c>
      <c r="B71" s="140"/>
      <c r="C71" s="140"/>
      <c r="D71" s="45">
        <f>D56</f>
        <v>11.069999999999999</v>
      </c>
    </row>
    <row r="72" spans="1:5" ht="15.75" thickBot="1" x14ac:dyDescent="0.3">
      <c r="A72" s="202" t="s">
        <v>68</v>
      </c>
      <c r="B72" s="203"/>
      <c r="C72" s="204"/>
      <c r="D72" s="46">
        <f>SUM(D68:D71)</f>
        <v>211.08599999999998</v>
      </c>
    </row>
    <row r="73" spans="1:5" ht="15.75" thickBot="1" x14ac:dyDescent="0.3">
      <c r="A73" s="174" t="s">
        <v>24</v>
      </c>
      <c r="B73" s="174"/>
      <c r="C73" s="174"/>
      <c r="D73" s="175"/>
      <c r="E73" s="51">
        <f>D5</f>
        <v>320</v>
      </c>
    </row>
    <row r="74" spans="1:5" ht="15.75" thickBot="1" x14ac:dyDescent="0.3">
      <c r="A74" s="166" t="s">
        <v>25</v>
      </c>
      <c r="B74" s="167"/>
      <c r="C74" s="167"/>
      <c r="D74" s="165" t="str">
        <f>IF(E5&lt;D73,"NON VERIFICATA","VERIFICATA")</f>
        <v>VERIFICATA</v>
      </c>
      <c r="E74" s="164"/>
    </row>
    <row r="75" spans="1:5" x14ac:dyDescent="0.25">
      <c r="C75" s="11"/>
      <c r="E75" s="22"/>
    </row>
    <row r="77" spans="1:5" x14ac:dyDescent="0.25">
      <c r="B77" s="64"/>
      <c r="C77" s="64"/>
      <c r="D77" s="64"/>
    </row>
  </sheetData>
  <mergeCells count="121">
    <mergeCell ref="D74:E74"/>
    <mergeCell ref="A74:C74"/>
    <mergeCell ref="D61:E61"/>
    <mergeCell ref="D62:E62"/>
    <mergeCell ref="D63:E63"/>
    <mergeCell ref="A63:C63"/>
    <mergeCell ref="D64:E64"/>
    <mergeCell ref="A72:C72"/>
    <mergeCell ref="A73:D73"/>
    <mergeCell ref="D54:E54"/>
    <mergeCell ref="D55:E55"/>
    <mergeCell ref="D59:E59"/>
    <mergeCell ref="D60:E60"/>
    <mergeCell ref="A70:C70"/>
    <mergeCell ref="A71:C71"/>
    <mergeCell ref="A55:C55"/>
    <mergeCell ref="A64:C64"/>
    <mergeCell ref="A60:B60"/>
    <mergeCell ref="A61:B61"/>
    <mergeCell ref="A62:B62"/>
    <mergeCell ref="A67:C67"/>
    <mergeCell ref="A68:C68"/>
    <mergeCell ref="A69:C69"/>
    <mergeCell ref="A58:E58"/>
    <mergeCell ref="A65:C65"/>
    <mergeCell ref="A59:B59"/>
    <mergeCell ref="A56:C56"/>
    <mergeCell ref="D56:E56"/>
    <mergeCell ref="D65:E65"/>
    <mergeCell ref="A48:C48"/>
    <mergeCell ref="D51:E51"/>
    <mergeCell ref="D53:E53"/>
    <mergeCell ref="D36:E36"/>
    <mergeCell ref="D37:E37"/>
    <mergeCell ref="A36:C36"/>
    <mergeCell ref="A37:C37"/>
    <mergeCell ref="D46:E46"/>
    <mergeCell ref="A47:C47"/>
    <mergeCell ref="D40:E40"/>
    <mergeCell ref="D41:E41"/>
    <mergeCell ref="D42:E42"/>
    <mergeCell ref="D43:E43"/>
    <mergeCell ref="D44:E44"/>
    <mergeCell ref="D45:E45"/>
    <mergeCell ref="A45:C45"/>
    <mergeCell ref="D47:E47"/>
    <mergeCell ref="A40:B40"/>
    <mergeCell ref="A50:E50"/>
    <mergeCell ref="A51:B51"/>
    <mergeCell ref="A34:B34"/>
    <mergeCell ref="D34:E34"/>
    <mergeCell ref="D26:E26"/>
    <mergeCell ref="D27:E27"/>
    <mergeCell ref="A24:E24"/>
    <mergeCell ref="A20:B20"/>
    <mergeCell ref="A22:B22"/>
    <mergeCell ref="A21:B21"/>
    <mergeCell ref="D23:E23"/>
    <mergeCell ref="A23:C23"/>
    <mergeCell ref="A29:B29"/>
    <mergeCell ref="D29:E29"/>
    <mergeCell ref="A12:B12"/>
    <mergeCell ref="A14:B14"/>
    <mergeCell ref="A15:B15"/>
    <mergeCell ref="D8:E8"/>
    <mergeCell ref="D9:E9"/>
    <mergeCell ref="D30:E30"/>
    <mergeCell ref="D31:E31"/>
    <mergeCell ref="D33:E33"/>
    <mergeCell ref="D32:E32"/>
    <mergeCell ref="D20:E20"/>
    <mergeCell ref="D21:E21"/>
    <mergeCell ref="D22:E22"/>
    <mergeCell ref="A1:E1"/>
    <mergeCell ref="A25:E25"/>
    <mergeCell ref="A46:C46"/>
    <mergeCell ref="A7:E7"/>
    <mergeCell ref="A2:B2"/>
    <mergeCell ref="D2:E2"/>
    <mergeCell ref="A3:B3"/>
    <mergeCell ref="A4:B4"/>
    <mergeCell ref="D10:E10"/>
    <mergeCell ref="D11:E11"/>
    <mergeCell ref="D12:E12"/>
    <mergeCell ref="D13:E13"/>
    <mergeCell ref="D14:E14"/>
    <mergeCell ref="A39:E39"/>
    <mergeCell ref="A41:B41"/>
    <mergeCell ref="A42:B42"/>
    <mergeCell ref="A43:B43"/>
    <mergeCell ref="A44:B44"/>
    <mergeCell ref="D4:E4"/>
    <mergeCell ref="D3:E3"/>
    <mergeCell ref="A10:B10"/>
    <mergeCell ref="B77:D77"/>
    <mergeCell ref="A27:B27"/>
    <mergeCell ref="A30:B30"/>
    <mergeCell ref="A31:B31"/>
    <mergeCell ref="A32:B32"/>
    <mergeCell ref="A33:B33"/>
    <mergeCell ref="A16:B16"/>
    <mergeCell ref="A17:B17"/>
    <mergeCell ref="A18:B18"/>
    <mergeCell ref="A19:B19"/>
    <mergeCell ref="A26:B26"/>
    <mergeCell ref="A13:B13"/>
    <mergeCell ref="D5:E5"/>
    <mergeCell ref="D15:E15"/>
    <mergeCell ref="D16:E16"/>
    <mergeCell ref="D17:E17"/>
    <mergeCell ref="D18:E18"/>
    <mergeCell ref="D19:E19"/>
    <mergeCell ref="A8:B8"/>
    <mergeCell ref="A9:B9"/>
    <mergeCell ref="D48:E48"/>
    <mergeCell ref="D52:E52"/>
    <mergeCell ref="A11:B11"/>
    <mergeCell ref="A35:B35"/>
    <mergeCell ref="D35:E35"/>
    <mergeCell ref="A28:B28"/>
    <mergeCell ref="D28:E28"/>
  </mergeCells>
  <phoneticPr fontId="16" type="noConversion"/>
  <dataValidations count="1">
    <dataValidation type="list" allowBlank="1" showInputMessage="1" showErrorMessage="1" sqref="C3" xr:uid="{B5DE8F3D-AA78-464E-9D29-9F256603EB02}">
      <formula1>$I$9:$I$20</formula1>
    </dataValidation>
  </dataValidations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Stato approvato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mio</dc:creator>
  <cp:lastModifiedBy>Antonietta Zanutto</cp:lastModifiedBy>
  <cp:lastPrinted>2023-11-03T10:27:35Z</cp:lastPrinted>
  <dcterms:created xsi:type="dcterms:W3CDTF">2023-04-24T14:42:28Z</dcterms:created>
  <dcterms:modified xsi:type="dcterms:W3CDTF">2025-09-16T12:41:41Z</dcterms:modified>
</cp:coreProperties>
</file>